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am Calandra\Documents\Personal\Town of Hudson\Finance Committee\FY 2024\"/>
    </mc:Choice>
  </mc:AlternateContent>
  <xr:revisionPtr revIDLastSave="0" documentId="13_ncr:1_{8CAC57D4-5690-49CF-BC1B-73643BA32406}" xr6:coauthVersionLast="47" xr6:coauthVersionMax="47" xr10:uidLastSave="{00000000-0000-0000-0000-000000000000}"/>
  <bookViews>
    <workbookView xWindow="-110" yWindow="-110" windowWidth="19420" windowHeight="10420" xr2:uid="{537AFBE4-DA6B-46DA-A1EB-B44F666ED1C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3" i="1" l="1"/>
  <c r="K13" i="1"/>
  <c r="J13" i="1"/>
  <c r="I13" i="1"/>
  <c r="H13" i="1"/>
  <c r="G13" i="1"/>
  <c r="F13" i="1"/>
  <c r="E13" i="1"/>
  <c r="D13" i="1"/>
  <c r="D10" i="1"/>
  <c r="E8" i="1"/>
  <c r="R10" i="1"/>
  <c r="D9" i="1"/>
  <c r="E9" i="1" s="1"/>
  <c r="D8" i="1"/>
  <c r="F8" i="1" s="1"/>
  <c r="G8" i="1" s="1"/>
  <c r="H8" i="1" s="1"/>
  <c r="I8" i="1" s="1"/>
  <c r="J8" i="1" s="1"/>
  <c r="K8" i="1" s="1"/>
  <c r="L8" i="1" s="1"/>
  <c r="M8" i="1" s="1"/>
  <c r="N8" i="1" s="1"/>
  <c r="O8" i="1" s="1"/>
  <c r="P8" i="1" s="1"/>
  <c r="Q8" i="1" s="1"/>
  <c r="R8" i="1" s="1"/>
  <c r="S8" i="1" s="1"/>
  <c r="T8" i="1" s="1"/>
  <c r="U8" i="1" s="1"/>
  <c r="V8" i="1" s="1"/>
  <c r="W8" i="1" s="1"/>
  <c r="E10" i="1" l="1"/>
  <c r="E11" i="1" s="1"/>
  <c r="F9" i="1"/>
  <c r="D11" i="1"/>
  <c r="F10" i="1" l="1"/>
  <c r="F11" i="1" s="1"/>
  <c r="G9" i="1"/>
  <c r="G10" i="1" l="1"/>
  <c r="G11" i="1" s="1"/>
  <c r="H9" i="1"/>
  <c r="I9" i="1" l="1"/>
  <c r="H10" i="1"/>
  <c r="H11" i="1" s="1"/>
  <c r="J9" i="1" l="1"/>
  <c r="I10" i="1"/>
  <c r="I11" i="1" s="1"/>
  <c r="K9" i="1" l="1"/>
  <c r="J10" i="1"/>
  <c r="J11" i="1" s="1"/>
  <c r="L9" i="1" l="1"/>
  <c r="K10" i="1"/>
  <c r="K11" i="1" s="1"/>
  <c r="M9" i="1" l="1"/>
  <c r="L10" i="1"/>
  <c r="L11" i="1" s="1"/>
  <c r="N9" i="1" l="1"/>
  <c r="M10" i="1"/>
  <c r="M11" i="1" s="1"/>
  <c r="O9" i="1" l="1"/>
  <c r="N10" i="1"/>
  <c r="N11" i="1" s="1"/>
  <c r="P9" i="1" l="1"/>
  <c r="O10" i="1"/>
  <c r="O11" i="1" s="1"/>
  <c r="P10" i="1" l="1"/>
  <c r="P11" i="1" s="1"/>
  <c r="Q9" i="1"/>
  <c r="Q10" i="1" l="1"/>
  <c r="Q11" i="1" s="1"/>
  <c r="R9" i="1"/>
  <c r="R11" i="1" l="1"/>
  <c r="S9" i="1"/>
  <c r="S10" i="1" l="1"/>
  <c r="S11" i="1" s="1"/>
  <c r="T9" i="1"/>
  <c r="T10" i="1" l="1"/>
  <c r="T11" i="1" s="1"/>
  <c r="U9" i="1"/>
  <c r="V9" i="1" l="1"/>
  <c r="U10" i="1"/>
  <c r="U11" i="1" s="1"/>
  <c r="W9" i="1" l="1"/>
  <c r="W10" i="1" s="1"/>
  <c r="W11" i="1" s="1"/>
  <c r="V10" i="1"/>
  <c r="V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Sam Calandra</author>
  </authors>
  <commentList>
    <comment ref="A7" authorId="0" shapeId="0" xr:uid="{395023C9-C385-403D-A6F8-1ABF748AB74C}">
      <text>
        <r>
          <rPr>
            <b/>
            <sz val="9"/>
            <color indexed="81"/>
            <rFont val="Tahoma"/>
            <charset val="1"/>
          </rPr>
          <t>Sam Calandra:</t>
        </r>
        <r>
          <rPr>
            <sz val="9"/>
            <color indexed="81"/>
            <rFont val="Tahoma"/>
            <charset val="1"/>
          </rPr>
          <t xml:space="preserve">
From where</t>
        </r>
      </text>
    </comment>
  </commentList>
</comments>
</file>

<file path=xl/sharedStrings.xml><?xml version="1.0" encoding="utf-8"?>
<sst xmlns="http://schemas.openxmlformats.org/spreadsheetml/2006/main" count="30" uniqueCount="30">
  <si>
    <t>DPW Operations Facility</t>
  </si>
  <si>
    <t>$23.4M at 4.75% over 20 years; level principal</t>
  </si>
  <si>
    <t>Avg. Increase in Levy</t>
  </si>
  <si>
    <t>Avg. Increase in SF Tax Bill</t>
  </si>
  <si>
    <t>FY24</t>
  </si>
  <si>
    <t>FY25</t>
  </si>
  <si>
    <t>FY26</t>
  </si>
  <si>
    <t>FY27</t>
  </si>
  <si>
    <t>FY28</t>
  </si>
  <si>
    <t>FY29</t>
  </si>
  <si>
    <t>FY30</t>
  </si>
  <si>
    <t>FY31</t>
  </si>
  <si>
    <t>FY32</t>
  </si>
  <si>
    <t>FY33</t>
  </si>
  <si>
    <t>FY34</t>
  </si>
  <si>
    <t>FY35</t>
  </si>
  <si>
    <t>FY36</t>
  </si>
  <si>
    <t>FY37</t>
  </si>
  <si>
    <t>FY38</t>
  </si>
  <si>
    <t>FY39</t>
  </si>
  <si>
    <t>FY40</t>
  </si>
  <si>
    <t>FY41</t>
  </si>
  <si>
    <t>FY42</t>
  </si>
  <si>
    <t>FY43</t>
  </si>
  <si>
    <t>Total Debt Service Cost</t>
  </si>
  <si>
    <t>Levy</t>
  </si>
  <si>
    <t>Avg SF Tax Bill</t>
  </si>
  <si>
    <t>Avg SF Tax Bill w Debt Exclusion</t>
  </si>
  <si>
    <t>Avg Increase</t>
  </si>
  <si>
    <t>Debt Exclusion as a percent of Levy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</si>
</sst>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"/>
    <numFmt numFmtId="165" formatCode="[$$-409]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12">
    <xf numFmtId="0" fontId="0" fillId="0" borderId="0" xfId="0"/>
    <xf numFmtId="0" fontId="3" fillId="0" borderId="0" xfId="2" applyFont="1"/>
    <xf numFmtId="0" fontId="2" fillId="0" borderId="0" xfId="2"/>
    <xf numFmtId="165" fontId="3" fillId="0" borderId="0" xfId="2" applyNumberFormat="1" applyFont="1"/>
    <xf numFmtId="10" fontId="2" fillId="0" borderId="0" xfId="2" applyNumberFormat="1"/>
    <xf numFmtId="0" fontId="3" fillId="0" borderId="0" xfId="2" applyFont="1" applyAlignment="1">
      <alignment horizontal="left"/>
    </xf>
    <xf numFmtId="10" fontId="2" fillId="0" borderId="0" xfId="2" applyNumberFormat="1" applyAlignment="1">
      <alignment horizontal="right"/>
    </xf>
    <xf numFmtId="164" fontId="3" fillId="0" borderId="0" xfId="2" applyNumberFormat="1" applyFont="1"/>
    <xf numFmtId="164" fontId="2" fillId="0" borderId="0" xfId="2" applyNumberFormat="1"/>
    <xf numFmtId="10" fontId="2" fillId="0" borderId="0" xfId="1" applyNumberFormat="1" applyFont="1" applyAlignment="1"/>
    <xf numFmtId="0" fontId="3" fillId="0" borderId="0" xfId="2" applyFont="1" applyAlignment="1">
      <alignment horizontal="right"/>
    </xf>
    <xf numFmtId="10" fontId="0" fillId="0" borderId="0" xfId="1" applyNumberFormat="1" applyFont="1"/>
  </cellXfs>
  <cellStyles count="3">
    <cellStyle name="Normal" xfId="0" builtinId="0"/>
    <cellStyle name="Normal_ctl14 Chris Version" xfId="2" xr:uid="{3C94B138-2FBA-4EFD-9237-C4ACD6D91F9C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ED78B8-67F0-400C-9D6A-3D176547F220}">
  <dimension ref="A1:W13"/>
  <sheetViews>
    <sheetView tabSelected="1" workbookViewId="0">
      <selection activeCell="A15" sqref="A15"/>
    </sheetView>
  </sheetViews>
  <sheetFormatPr defaultColWidth="8.90625" defaultRowHeight="14.5" x14ac:dyDescent="0.35"/>
  <cols>
    <col min="1" max="1" width="31.90625" customWidth="1"/>
    <col min="2" max="2" width="10.08984375" customWidth="1"/>
    <col min="3" max="3" width="1.54296875" customWidth="1"/>
    <col min="4" max="23" width="13.36328125" customWidth="1"/>
  </cols>
  <sheetData>
    <row r="1" spans="1:23" ht="15.5" x14ac:dyDescent="0.35">
      <c r="A1" s="1" t="s">
        <v>0</v>
      </c>
      <c r="B1" s="2"/>
      <c r="C1" s="1"/>
      <c r="D1" s="1"/>
      <c r="E1" s="1"/>
      <c r="F1" s="3"/>
      <c r="G1" s="3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</row>
    <row r="2" spans="1:23" ht="15.5" x14ac:dyDescent="0.35">
      <c r="A2" s="1"/>
      <c r="B2" s="2"/>
      <c r="C2" s="1"/>
      <c r="D2" s="1"/>
      <c r="E2" s="1"/>
      <c r="F2" s="3"/>
      <c r="G2" s="3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15.5" x14ac:dyDescent="0.35">
      <c r="A3" s="1" t="s">
        <v>1</v>
      </c>
      <c r="B3" s="2"/>
      <c r="C3" s="1"/>
      <c r="D3" s="1"/>
      <c r="E3" s="1"/>
      <c r="F3" s="3"/>
      <c r="G3" s="3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</row>
    <row r="4" spans="1:23" ht="15.5" x14ac:dyDescent="0.35">
      <c r="A4" s="1" t="s">
        <v>2</v>
      </c>
      <c r="B4" s="4">
        <v>4.07E-2</v>
      </c>
      <c r="C4" s="1"/>
      <c r="D4" s="1"/>
      <c r="E4" s="1"/>
      <c r="F4" s="3"/>
      <c r="G4" s="3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</row>
    <row r="5" spans="1:23" ht="15.5" x14ac:dyDescent="0.35">
      <c r="A5" s="5" t="s">
        <v>3</v>
      </c>
      <c r="B5" s="6">
        <v>4.5999999999999999E-2</v>
      </c>
      <c r="C5" s="10"/>
      <c r="D5" s="10" t="s">
        <v>4</v>
      </c>
      <c r="E5" s="10" t="s">
        <v>5</v>
      </c>
      <c r="F5" s="10" t="s">
        <v>6</v>
      </c>
      <c r="G5" s="10" t="s">
        <v>7</v>
      </c>
      <c r="H5" s="10" t="s">
        <v>8</v>
      </c>
      <c r="I5" s="10" t="s">
        <v>9</v>
      </c>
      <c r="J5" s="10" t="s">
        <v>10</v>
      </c>
      <c r="K5" s="10" t="s">
        <v>11</v>
      </c>
      <c r="L5" s="10" t="s">
        <v>12</v>
      </c>
      <c r="M5" s="10" t="s">
        <v>13</v>
      </c>
      <c r="N5" s="10" t="s">
        <v>14</v>
      </c>
      <c r="O5" s="10" t="s">
        <v>15</v>
      </c>
      <c r="P5" s="10" t="s">
        <v>16</v>
      </c>
      <c r="Q5" s="10" t="s">
        <v>17</v>
      </c>
      <c r="R5" s="10" t="s">
        <v>18</v>
      </c>
      <c r="S5" s="10" t="s">
        <v>19</v>
      </c>
      <c r="T5" s="10" t="s">
        <v>20</v>
      </c>
      <c r="U5" s="10" t="s">
        <v>21</v>
      </c>
      <c r="V5" s="10" t="s">
        <v>22</v>
      </c>
      <c r="W5" s="10" t="s">
        <v>23</v>
      </c>
    </row>
    <row r="6" spans="1:23" ht="15.5" x14ac:dyDescent="0.35">
      <c r="A6" s="1"/>
      <c r="B6" s="2"/>
      <c r="C6" s="1"/>
      <c r="D6" s="1"/>
      <c r="E6" s="1"/>
      <c r="F6" s="3"/>
      <c r="G6" s="3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</row>
    <row r="7" spans="1:23" ht="15.5" x14ac:dyDescent="0.35">
      <c r="A7" s="7" t="s">
        <v>24</v>
      </c>
      <c r="B7" s="8"/>
      <c r="C7" s="7"/>
      <c r="D7" s="7">
        <v>2281500</v>
      </c>
      <c r="E7" s="7">
        <v>2225925</v>
      </c>
      <c r="F7" s="7">
        <v>2170350</v>
      </c>
      <c r="G7" s="7">
        <v>2114775</v>
      </c>
      <c r="H7" s="7">
        <v>2059200</v>
      </c>
      <c r="I7" s="7">
        <v>2003625</v>
      </c>
      <c r="J7" s="7">
        <v>1948050</v>
      </c>
      <c r="K7" s="7">
        <v>1892475</v>
      </c>
      <c r="L7" s="7">
        <v>1836900</v>
      </c>
      <c r="M7" s="7">
        <v>1781325</v>
      </c>
      <c r="N7" s="7">
        <v>1725750</v>
      </c>
      <c r="O7" s="7">
        <v>1670175</v>
      </c>
      <c r="P7" s="7">
        <v>1614600</v>
      </c>
      <c r="Q7" s="7">
        <v>1559025</v>
      </c>
      <c r="R7" s="7">
        <v>1503435</v>
      </c>
      <c r="S7" s="7">
        <v>1447875</v>
      </c>
      <c r="T7" s="7">
        <v>1392300</v>
      </c>
      <c r="U7" s="7">
        <v>1336725</v>
      </c>
      <c r="V7" s="7">
        <v>1281150</v>
      </c>
      <c r="W7" s="7">
        <v>1225575</v>
      </c>
    </row>
    <row r="8" spans="1:23" ht="15.5" x14ac:dyDescent="0.35">
      <c r="A8" s="1" t="s">
        <v>25</v>
      </c>
      <c r="B8" s="4"/>
      <c r="C8" s="1"/>
      <c r="D8" s="7">
        <f>61139688*1.0407</f>
        <v>63628073.301599994</v>
      </c>
      <c r="E8" s="7">
        <f t="shared" ref="E8:W8" si="0">D8*1.0407</f>
        <v>66217735.884975113</v>
      </c>
      <c r="F8" s="7">
        <f t="shared" si="0"/>
        <v>68912797.7354936</v>
      </c>
      <c r="G8" s="7">
        <f t="shared" si="0"/>
        <v>71717548.603328183</v>
      </c>
      <c r="H8" s="7">
        <f t="shared" si="0"/>
        <v>74636452.831483632</v>
      </c>
      <c r="I8" s="7">
        <f t="shared" si="0"/>
        <v>77674156.461725011</v>
      </c>
      <c r="J8" s="7">
        <f t="shared" si="0"/>
        <v>80835494.629717216</v>
      </c>
      <c r="K8" s="7">
        <f t="shared" si="0"/>
        <v>84125499.261146709</v>
      </c>
      <c r="L8" s="7">
        <f t="shared" si="0"/>
        <v>87549407.08107537</v>
      </c>
      <c r="M8" s="7">
        <f t="shared" si="0"/>
        <v>91112667.949275136</v>
      </c>
      <c r="N8" s="7">
        <f t="shared" si="0"/>
        <v>94820953.534810632</v>
      </c>
      <c r="O8" s="7">
        <f t="shared" si="0"/>
        <v>98680166.343677416</v>
      </c>
      <c r="P8" s="7">
        <f t="shared" si="0"/>
        <v>102696449.11386508</v>
      </c>
      <c r="Q8" s="7">
        <f t="shared" si="0"/>
        <v>106876194.59279938</v>
      </c>
      <c r="R8" s="7">
        <f t="shared" si="0"/>
        <v>111226055.71272631</v>
      </c>
      <c r="S8" s="7">
        <f t="shared" si="0"/>
        <v>115752956.18023427</v>
      </c>
      <c r="T8" s="7">
        <f t="shared" si="0"/>
        <v>120464101.4967698</v>
      </c>
      <c r="U8" s="7">
        <f t="shared" si="0"/>
        <v>125366990.42768833</v>
      </c>
      <c r="V8" s="7">
        <f t="shared" si="0"/>
        <v>130469426.93809524</v>
      </c>
      <c r="W8" s="7">
        <f t="shared" si="0"/>
        <v>135779532.61447573</v>
      </c>
    </row>
    <row r="9" spans="1:23" ht="15.5" x14ac:dyDescent="0.35">
      <c r="A9" s="7" t="s">
        <v>26</v>
      </c>
      <c r="B9" s="9"/>
      <c r="C9" s="7"/>
      <c r="D9" s="7">
        <f>7272*1.046</f>
        <v>7606.5120000000006</v>
      </c>
      <c r="E9" s="7">
        <f t="shared" ref="E9:W9" si="1">D9*1.046</f>
        <v>7956.4115520000014</v>
      </c>
      <c r="F9" s="7">
        <f t="shared" si="1"/>
        <v>8322.406483392002</v>
      </c>
      <c r="G9" s="7">
        <f t="shared" si="1"/>
        <v>8705.2371816280338</v>
      </c>
      <c r="H9" s="7">
        <f t="shared" si="1"/>
        <v>9105.6780919829234</v>
      </c>
      <c r="I9" s="7">
        <f t="shared" si="1"/>
        <v>9524.5392842141391</v>
      </c>
      <c r="J9" s="7">
        <f t="shared" si="1"/>
        <v>9962.6680912879892</v>
      </c>
      <c r="K9" s="7">
        <f t="shared" si="1"/>
        <v>10420.950823487237</v>
      </c>
      <c r="L9" s="7">
        <f t="shared" si="1"/>
        <v>10900.314561367652</v>
      </c>
      <c r="M9" s="7">
        <f t="shared" si="1"/>
        <v>11401.729031190564</v>
      </c>
      <c r="N9" s="7">
        <f t="shared" si="1"/>
        <v>11926.20856662533</v>
      </c>
      <c r="O9" s="7">
        <f t="shared" si="1"/>
        <v>12474.814160690095</v>
      </c>
      <c r="P9" s="7">
        <f t="shared" si="1"/>
        <v>13048.65561208184</v>
      </c>
      <c r="Q9" s="7">
        <f t="shared" si="1"/>
        <v>13648.893770237606</v>
      </c>
      <c r="R9" s="7">
        <f t="shared" si="1"/>
        <v>14276.742883668536</v>
      </c>
      <c r="S9" s="7">
        <f t="shared" si="1"/>
        <v>14933.473056317289</v>
      </c>
      <c r="T9" s="7">
        <f t="shared" si="1"/>
        <v>15620.412816907885</v>
      </c>
      <c r="U9" s="7">
        <f t="shared" si="1"/>
        <v>16338.951806485647</v>
      </c>
      <c r="V9" s="7">
        <f t="shared" si="1"/>
        <v>17090.543589583987</v>
      </c>
      <c r="W9" s="7">
        <f t="shared" si="1"/>
        <v>17876.708594704851</v>
      </c>
    </row>
    <row r="10" spans="1:23" ht="15.5" x14ac:dyDescent="0.35">
      <c r="A10" s="1" t="s">
        <v>27</v>
      </c>
      <c r="B10" s="2"/>
      <c r="C10" s="1"/>
      <c r="D10" s="7">
        <f t="shared" ref="D10:W10" si="2">D9*(D8+D7)/D8</f>
        <v>7879.2572872215706</v>
      </c>
      <c r="E10" s="7">
        <f t="shared" si="2"/>
        <v>8223.8682257625987</v>
      </c>
      <c r="F10" s="7">
        <f t="shared" si="2"/>
        <v>8584.5136028933593</v>
      </c>
      <c r="G10" s="7">
        <f t="shared" si="2"/>
        <v>8961.9333225209903</v>
      </c>
      <c r="H10" s="7">
        <f t="shared" si="2"/>
        <v>9356.9013430308605</v>
      </c>
      <c r="I10" s="7">
        <f t="shared" si="2"/>
        <v>9770.2272439248736</v>
      </c>
      <c r="J10" s="7">
        <f t="shared" si="2"/>
        <v>10202.757864526029</v>
      </c>
      <c r="K10" s="7">
        <f t="shared" si="2"/>
        <v>10655.379018064234</v>
      </c>
      <c r="L10" s="7">
        <f t="shared" si="2"/>
        <v>11129.017284610929</v>
      </c>
      <c r="M10" s="7">
        <f t="shared" si="2"/>
        <v>11624.641886489595</v>
      </c>
      <c r="N10" s="7">
        <f t="shared" si="2"/>
        <v>12143.266649956013</v>
      </c>
      <c r="O10" s="7">
        <f t="shared" si="2"/>
        <v>12685.95205711669</v>
      </c>
      <c r="P10" s="7">
        <f t="shared" si="2"/>
        <v>13253.807392236457</v>
      </c>
      <c r="Q10" s="7">
        <f t="shared" si="2"/>
        <v>13847.992986777062</v>
      </c>
      <c r="R10" s="7">
        <f t="shared" si="2"/>
        <v>14469.720642339989</v>
      </c>
      <c r="S10" s="7">
        <f t="shared" si="2"/>
        <v>15120.26571384345</v>
      </c>
      <c r="T10" s="7">
        <f t="shared" si="2"/>
        <v>15800.950425164268</v>
      </c>
      <c r="U10" s="7">
        <f t="shared" si="2"/>
        <v>16513.165810339575</v>
      </c>
      <c r="V10" s="7">
        <f t="shared" si="2"/>
        <v>17258.364897867839</v>
      </c>
      <c r="W10" s="7">
        <f t="shared" si="2"/>
        <v>18038.067576534337</v>
      </c>
    </row>
    <row r="11" spans="1:23" ht="15.5" x14ac:dyDescent="0.35">
      <c r="A11" s="1" t="s">
        <v>28</v>
      </c>
      <c r="B11" s="2"/>
      <c r="C11" s="1"/>
      <c r="D11" s="7">
        <f t="shared" ref="D11:W11" si="3">D10-D9</f>
        <v>272.74528722156992</v>
      </c>
      <c r="E11" s="7">
        <f t="shared" si="3"/>
        <v>267.45667376259735</v>
      </c>
      <c r="F11" s="7">
        <f t="shared" si="3"/>
        <v>262.10711950135737</v>
      </c>
      <c r="G11" s="7">
        <f t="shared" si="3"/>
        <v>256.69614089295646</v>
      </c>
      <c r="H11" s="7">
        <f t="shared" si="3"/>
        <v>251.22325104793708</v>
      </c>
      <c r="I11" s="7">
        <f t="shared" si="3"/>
        <v>245.6879597107345</v>
      </c>
      <c r="J11" s="7">
        <f t="shared" si="3"/>
        <v>240.08977323803992</v>
      </c>
      <c r="K11" s="7">
        <f t="shared" si="3"/>
        <v>234.42819457699625</v>
      </c>
      <c r="L11" s="7">
        <f t="shared" si="3"/>
        <v>228.70272324327743</v>
      </c>
      <c r="M11" s="7">
        <f t="shared" si="3"/>
        <v>222.91285529903143</v>
      </c>
      <c r="N11" s="7">
        <f t="shared" si="3"/>
        <v>217.05808333068308</v>
      </c>
      <c r="O11" s="7">
        <f t="shared" si="3"/>
        <v>211.13789642659503</v>
      </c>
      <c r="P11" s="7">
        <f t="shared" si="3"/>
        <v>205.15178015461606</v>
      </c>
      <c r="Q11" s="7">
        <f t="shared" si="3"/>
        <v>199.09921653945639</v>
      </c>
      <c r="R11" s="7">
        <f t="shared" si="3"/>
        <v>192.97775867145356</v>
      </c>
      <c r="S11" s="7">
        <f t="shared" si="3"/>
        <v>186.79265752616084</v>
      </c>
      <c r="T11" s="7">
        <f t="shared" si="3"/>
        <v>180.53760825638346</v>
      </c>
      <c r="U11" s="7">
        <f t="shared" si="3"/>
        <v>174.21400385392735</v>
      </c>
      <c r="V11" s="7">
        <f t="shared" si="3"/>
        <v>167.82130828385198</v>
      </c>
      <c r="W11" s="7">
        <f t="shared" si="3"/>
        <v>161.35898182948586</v>
      </c>
    </row>
    <row r="13" spans="1:23" x14ac:dyDescent="0.35">
      <c r="A13" t="s">
        <v>29</v>
      </c>
      <c r="D13" s="11">
        <f t="shared" ref="D13:L13" si="4">((D7+D8)/D8)-1</f>
        <v>3.5856814164175299E-2</v>
      </c>
      <c r="E13" s="11">
        <f t="shared" si="4"/>
        <v>3.3615238731003805E-2</v>
      </c>
      <c r="F13" s="11">
        <f t="shared" si="4"/>
        <v>3.1494150162505452E-2</v>
      </c>
      <c r="G13" s="11">
        <f t="shared" si="4"/>
        <v>2.9487552784282611E-2</v>
      </c>
      <c r="H13" s="11">
        <f t="shared" si="4"/>
        <v>2.7589735603450016E-2</v>
      </c>
      <c r="I13" s="11">
        <f t="shared" si="4"/>
        <v>2.5795259211953026E-2</v>
      </c>
      <c r="J13" s="11">
        <f t="shared" si="4"/>
        <v>2.4098943278858087E-2</v>
      </c>
      <c r="K13" s="11">
        <f t="shared" si="4"/>
        <v>2.2495854605573129E-2</v>
      </c>
      <c r="L13" s="11">
        <f t="shared" si="4"/>
        <v>2.0981295719101123E-2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Gregory</dc:creator>
  <cp:lastModifiedBy>Sam Calandra</cp:lastModifiedBy>
  <dcterms:created xsi:type="dcterms:W3CDTF">2023-02-07T14:27:15Z</dcterms:created>
  <dcterms:modified xsi:type="dcterms:W3CDTF">2023-03-03T02:15:45Z</dcterms:modified>
</cp:coreProperties>
</file>